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6540" windowHeight="6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<sst xmlns="http://schemas.openxmlformats.org/spreadsheetml/2006/main" count="81" uniqueCount="78">
  <si>
    <t>Date</t>
  </si>
  <si>
    <t>8% Avg. Market ROI</t>
  </si>
  <si>
    <t>16% Natural Wave</t>
  </si>
  <si>
    <t>Compounded Plan 1</t>
  </si>
  <si>
    <t>Compounded Plan 2</t>
  </si>
  <si>
    <t>Monthly Payout</t>
  </si>
  <si>
    <t>Plan 1</t>
  </si>
  <si>
    <t>Plan 2</t>
  </si>
  <si>
    <t>Age 25</t>
  </si>
  <si>
    <t>Age 26</t>
  </si>
  <si>
    <t>Age 27</t>
  </si>
  <si>
    <t>Age 28</t>
  </si>
  <si>
    <t>Age 29</t>
  </si>
  <si>
    <t>Age 30</t>
  </si>
  <si>
    <t>Age 31</t>
  </si>
  <si>
    <t>Age 32</t>
  </si>
  <si>
    <t>Age 33</t>
  </si>
  <si>
    <t>Age 34</t>
  </si>
  <si>
    <t>Age 35</t>
  </si>
  <si>
    <t>Age 36</t>
  </si>
  <si>
    <t>Age 37</t>
  </si>
  <si>
    <t>Age 38</t>
  </si>
  <si>
    <t>Age 39</t>
  </si>
  <si>
    <t>Age 40</t>
  </si>
  <si>
    <t>Age 41</t>
  </si>
  <si>
    <t>Age 42</t>
  </si>
  <si>
    <t>Age 43</t>
  </si>
  <si>
    <t>Age 44</t>
  </si>
  <si>
    <t>Age 45</t>
  </si>
  <si>
    <t>Age 46</t>
  </si>
  <si>
    <t>Age 47</t>
  </si>
  <si>
    <t>Age 48</t>
  </si>
  <si>
    <t>Age 49</t>
  </si>
  <si>
    <t>Age 50</t>
  </si>
  <si>
    <t>Age 51</t>
  </si>
  <si>
    <t>Age 52</t>
  </si>
  <si>
    <t>Age 53</t>
  </si>
  <si>
    <t>Age 54</t>
  </si>
  <si>
    <t>Age 55</t>
  </si>
  <si>
    <t>Age 56</t>
  </si>
  <si>
    <t>Age 57</t>
  </si>
  <si>
    <t>Age 58</t>
  </si>
  <si>
    <t>Age 59</t>
  </si>
  <si>
    <t>Age 60</t>
  </si>
  <si>
    <t>Age 61</t>
  </si>
  <si>
    <t>Age 62</t>
  </si>
  <si>
    <t>Age 63</t>
  </si>
  <si>
    <t>Age 64</t>
  </si>
  <si>
    <t>Age 65</t>
  </si>
  <si>
    <t>Age 66</t>
  </si>
  <si>
    <t>Age 67</t>
  </si>
  <si>
    <t>Age 68</t>
  </si>
  <si>
    <t>Age 69</t>
  </si>
  <si>
    <t>Age 70</t>
  </si>
  <si>
    <t>Age 71</t>
  </si>
  <si>
    <t>Age 72</t>
  </si>
  <si>
    <t>Age 73</t>
  </si>
  <si>
    <t>Age 74</t>
  </si>
  <si>
    <t>Age 75</t>
  </si>
  <si>
    <t>Age 76</t>
  </si>
  <si>
    <t>Age 77</t>
  </si>
  <si>
    <t>Age 78</t>
  </si>
  <si>
    <t>Age 79</t>
  </si>
  <si>
    <t>Age 80</t>
  </si>
  <si>
    <t>Age 81</t>
  </si>
  <si>
    <t>Age 82</t>
  </si>
  <si>
    <t>Age 83</t>
  </si>
  <si>
    <t>Age 84</t>
  </si>
  <si>
    <t>Age 85</t>
  </si>
  <si>
    <t>Value of Money</t>
  </si>
  <si>
    <t>40 years later</t>
  </si>
  <si>
    <t>3% / year</t>
  </si>
  <si>
    <t>Doesn't cover costs</t>
  </si>
  <si>
    <t>Easily covers costs</t>
  </si>
  <si>
    <t>Cost per month</t>
  </si>
  <si>
    <t>Retirement</t>
  </si>
  <si>
    <t>Years</t>
  </si>
  <si>
    <t>Inflation Adj.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</si>
</sst>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5" fillId="0" borderId="4" xfId="20" applyNumberFormat="1" applyFont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6" fontId="0" fillId="0" borderId="9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2" borderId="7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ebly.com/weebly/userHome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27">
      <selection activeCell="M37" sqref="M37"/>
    </sheetView>
  </sheetViews>
  <sheetFormatPr defaultColWidth="9.140625" defaultRowHeight="12.75"/>
  <cols>
    <col min="1" max="1" width="6.8515625" style="0" bestFit="1" customWidth="1"/>
    <col min="2" max="3" width="19.7109375" style="0" bestFit="1" customWidth="1"/>
    <col min="4" max="4" width="11.00390625" style="0" bestFit="1" customWidth="1"/>
    <col min="5" max="6" width="15.140625" style="0" bestFit="1" customWidth="1"/>
    <col min="7" max="7" width="9.28125" style="0" customWidth="1"/>
    <col min="8" max="8" width="17.421875" style="0" bestFit="1" customWidth="1"/>
  </cols>
  <sheetData>
    <row r="1" spans="1:6" ht="12.75">
      <c r="A1" s="2"/>
      <c r="B1" s="2"/>
      <c r="C1" s="2"/>
      <c r="D1" s="2"/>
      <c r="E1" s="2"/>
      <c r="F1" s="2"/>
    </row>
    <row r="3" spans="1:6" ht="12.75">
      <c r="A3" s="4" t="s">
        <v>0</v>
      </c>
      <c r="B3" s="24" t="s">
        <v>3</v>
      </c>
      <c r="C3" s="5" t="s">
        <v>4</v>
      </c>
      <c r="D3" s="24" t="s">
        <v>75</v>
      </c>
      <c r="E3" s="24" t="s">
        <v>5</v>
      </c>
      <c r="F3" s="5" t="s">
        <v>5</v>
      </c>
    </row>
    <row r="4" spans="1:6" ht="12.75">
      <c r="A4" s="12">
        <v>2009</v>
      </c>
      <c r="B4" s="25" t="s">
        <v>1</v>
      </c>
      <c r="C4" s="13" t="s">
        <v>2</v>
      </c>
      <c r="D4" s="25" t="s">
        <v>76</v>
      </c>
      <c r="E4" s="25" t="s">
        <v>6</v>
      </c>
      <c r="F4" s="13" t="s">
        <v>7</v>
      </c>
    </row>
    <row r="5" spans="1:6" ht="12.75">
      <c r="A5" s="6"/>
      <c r="B5" s="26"/>
      <c r="C5" s="11"/>
      <c r="D5" s="6"/>
      <c r="E5" s="10"/>
      <c r="F5" s="11"/>
    </row>
    <row r="6" spans="1:6" ht="12.75">
      <c r="A6" s="17" t="s">
        <v>8</v>
      </c>
      <c r="B6" s="14">
        <v>10000</v>
      </c>
      <c r="C6" s="14">
        <v>10000</v>
      </c>
      <c r="D6" s="14" t="s">
        <v>48</v>
      </c>
      <c r="E6" s="18">
        <f>SUM(B47-B46)/12</f>
        <v>1448.3014331199884</v>
      </c>
      <c r="F6" s="20">
        <f>SUM(C47-C46)/12</f>
        <v>50496.154465745865</v>
      </c>
    </row>
    <row r="7" spans="1:6" ht="12.75">
      <c r="A7" s="6" t="s">
        <v>9</v>
      </c>
      <c r="B7" s="15">
        <f>SUM(B6+B6*0.08)</f>
        <v>10800</v>
      </c>
      <c r="C7" s="15">
        <f>SUM(C6+C6*0.16)</f>
        <v>11600</v>
      </c>
      <c r="D7" s="15" t="s">
        <v>49</v>
      </c>
      <c r="E7" s="7">
        <f>E6</f>
        <v>1448.3014331199884</v>
      </c>
      <c r="F7" s="15">
        <f>F6</f>
        <v>50496.154465745865</v>
      </c>
    </row>
    <row r="8" spans="1:6" ht="12.75">
      <c r="A8" s="6" t="s">
        <v>10</v>
      </c>
      <c r="B8" s="15">
        <f aca="true" t="shared" si="0" ref="B8:B47">SUM(B7+B7*0.08)</f>
        <v>11664</v>
      </c>
      <c r="C8" s="15">
        <f aca="true" t="shared" si="1" ref="C8:C47">SUM(C7+C7*0.16)</f>
        <v>13456</v>
      </c>
      <c r="D8" s="15" t="s">
        <v>50</v>
      </c>
      <c r="E8" s="19">
        <f aca="true" t="shared" si="2" ref="E8:E26">E7</f>
        <v>1448.3014331199884</v>
      </c>
      <c r="F8" s="15">
        <f aca="true" t="shared" si="3" ref="F8:F26">F7</f>
        <v>50496.154465745865</v>
      </c>
    </row>
    <row r="9" spans="1:6" ht="12.75">
      <c r="A9" s="6" t="s">
        <v>11</v>
      </c>
      <c r="B9" s="15">
        <f t="shared" si="0"/>
        <v>12597.12</v>
      </c>
      <c r="C9" s="15">
        <f t="shared" si="1"/>
        <v>15608.96</v>
      </c>
      <c r="D9" s="15" t="s">
        <v>51</v>
      </c>
      <c r="E9" s="7">
        <f t="shared" si="2"/>
        <v>1448.3014331199884</v>
      </c>
      <c r="F9" s="15">
        <f t="shared" si="3"/>
        <v>50496.154465745865</v>
      </c>
    </row>
    <row r="10" spans="1:8" ht="12.75">
      <c r="A10" s="6" t="s">
        <v>12</v>
      </c>
      <c r="B10" s="15">
        <f t="shared" si="0"/>
        <v>13604.8896</v>
      </c>
      <c r="C10" s="15">
        <f t="shared" si="1"/>
        <v>18106.3936</v>
      </c>
      <c r="D10" s="15" t="s">
        <v>52</v>
      </c>
      <c r="E10" s="7">
        <f t="shared" si="2"/>
        <v>1448.3014331199884</v>
      </c>
      <c r="F10" s="15">
        <f t="shared" si="3"/>
        <v>50496.154465745865</v>
      </c>
      <c r="G10" s="2"/>
      <c r="H10" s="2"/>
    </row>
    <row r="11" spans="1:8" ht="12.75">
      <c r="A11" s="6" t="s">
        <v>13</v>
      </c>
      <c r="B11" s="15">
        <f t="shared" si="0"/>
        <v>14693.280768</v>
      </c>
      <c r="C11" s="15">
        <f t="shared" si="1"/>
        <v>21003.416576</v>
      </c>
      <c r="D11" s="15" t="s">
        <v>53</v>
      </c>
      <c r="E11" s="7">
        <f t="shared" si="2"/>
        <v>1448.3014331199884</v>
      </c>
      <c r="F11" s="15">
        <f t="shared" si="3"/>
        <v>50496.154465745865</v>
      </c>
      <c r="G11" s="2"/>
      <c r="H11" s="2"/>
    </row>
    <row r="12" spans="1:8" ht="12.75">
      <c r="A12" s="6" t="s">
        <v>14</v>
      </c>
      <c r="B12" s="15">
        <f t="shared" si="0"/>
        <v>15868.74322944</v>
      </c>
      <c r="C12" s="15">
        <f t="shared" si="1"/>
        <v>24363.96322816</v>
      </c>
      <c r="D12" s="15" t="s">
        <v>54</v>
      </c>
      <c r="E12" s="7">
        <f t="shared" si="2"/>
        <v>1448.3014331199884</v>
      </c>
      <c r="F12" s="15">
        <f t="shared" si="3"/>
        <v>50496.154465745865</v>
      </c>
      <c r="G12" s="2"/>
      <c r="H12" s="2"/>
    </row>
    <row r="13" spans="1:8" ht="12.75">
      <c r="A13" s="6" t="s">
        <v>15</v>
      </c>
      <c r="B13" s="15">
        <f t="shared" si="0"/>
        <v>17138.242687795202</v>
      </c>
      <c r="C13" s="15">
        <f t="shared" si="1"/>
        <v>28262.197344665597</v>
      </c>
      <c r="D13" s="15" t="s">
        <v>55</v>
      </c>
      <c r="E13" s="7">
        <f t="shared" si="2"/>
        <v>1448.3014331199884</v>
      </c>
      <c r="F13" s="15">
        <f t="shared" si="3"/>
        <v>50496.154465745865</v>
      </c>
      <c r="G13" s="2"/>
      <c r="H13" s="2"/>
    </row>
    <row r="14" spans="1:6" ht="12.75">
      <c r="A14" s="6" t="s">
        <v>16</v>
      </c>
      <c r="B14" s="15">
        <f t="shared" si="0"/>
        <v>18509.30210281882</v>
      </c>
      <c r="C14" s="15">
        <f t="shared" si="1"/>
        <v>32784.14891981209</v>
      </c>
      <c r="D14" s="15" t="s">
        <v>56</v>
      </c>
      <c r="E14" s="7">
        <f t="shared" si="2"/>
        <v>1448.3014331199884</v>
      </c>
      <c r="F14" s="15">
        <f t="shared" si="3"/>
        <v>50496.154465745865</v>
      </c>
    </row>
    <row r="15" spans="1:6" ht="12.75">
      <c r="A15" s="6" t="s">
        <v>17</v>
      </c>
      <c r="B15" s="15">
        <f t="shared" si="0"/>
        <v>19990.046271044324</v>
      </c>
      <c r="C15" s="15">
        <f t="shared" si="1"/>
        <v>38029.61274698203</v>
      </c>
      <c r="D15" s="15" t="s">
        <v>57</v>
      </c>
      <c r="E15" s="7">
        <f t="shared" si="2"/>
        <v>1448.3014331199884</v>
      </c>
      <c r="F15" s="15">
        <f t="shared" si="3"/>
        <v>50496.154465745865</v>
      </c>
    </row>
    <row r="16" spans="1:6" ht="12.75">
      <c r="A16" s="6" t="s">
        <v>18</v>
      </c>
      <c r="B16" s="15">
        <f t="shared" si="0"/>
        <v>21589.24997272787</v>
      </c>
      <c r="C16" s="15">
        <f t="shared" si="1"/>
        <v>44114.350786499155</v>
      </c>
      <c r="D16" s="15" t="s">
        <v>58</v>
      </c>
      <c r="E16" s="7">
        <f t="shared" si="2"/>
        <v>1448.3014331199884</v>
      </c>
      <c r="F16" s="15">
        <f t="shared" si="3"/>
        <v>50496.154465745865</v>
      </c>
    </row>
    <row r="17" spans="1:8" ht="12.75">
      <c r="A17" s="6" t="s">
        <v>19</v>
      </c>
      <c r="B17" s="15">
        <f t="shared" si="0"/>
        <v>23316.3899705461</v>
      </c>
      <c r="C17" s="15">
        <f t="shared" si="1"/>
        <v>51172.64691233902</v>
      </c>
      <c r="D17" s="15" t="s">
        <v>59</v>
      </c>
      <c r="E17" s="7">
        <f t="shared" si="2"/>
        <v>1448.3014331199884</v>
      </c>
      <c r="F17" s="15">
        <f t="shared" si="3"/>
        <v>50496.154465745865</v>
      </c>
      <c r="H17" s="3"/>
    </row>
    <row r="18" spans="1:6" ht="12.75">
      <c r="A18" s="6" t="s">
        <v>20</v>
      </c>
      <c r="B18" s="15">
        <f t="shared" si="0"/>
        <v>25181.70116818979</v>
      </c>
      <c r="C18" s="15">
        <f t="shared" si="1"/>
        <v>59360.27041831326</v>
      </c>
      <c r="D18" s="15" t="s">
        <v>60</v>
      </c>
      <c r="E18" s="7">
        <f t="shared" si="2"/>
        <v>1448.3014331199884</v>
      </c>
      <c r="F18" s="15">
        <f t="shared" si="3"/>
        <v>50496.154465745865</v>
      </c>
    </row>
    <row r="19" spans="1:6" ht="12.75">
      <c r="A19" s="6" t="s">
        <v>21</v>
      </c>
      <c r="B19" s="15">
        <f t="shared" si="0"/>
        <v>27196.237261644972</v>
      </c>
      <c r="C19" s="15">
        <f t="shared" si="1"/>
        <v>68857.91368524337</v>
      </c>
      <c r="D19" s="15" t="s">
        <v>61</v>
      </c>
      <c r="E19" s="7">
        <f t="shared" si="2"/>
        <v>1448.3014331199884</v>
      </c>
      <c r="F19" s="15">
        <f t="shared" si="3"/>
        <v>50496.154465745865</v>
      </c>
    </row>
    <row r="20" spans="1:6" ht="12.75">
      <c r="A20" s="6" t="s">
        <v>22</v>
      </c>
      <c r="B20" s="15">
        <f t="shared" si="0"/>
        <v>29371.93624257657</v>
      </c>
      <c r="C20" s="15">
        <f t="shared" si="1"/>
        <v>79875.1798748823</v>
      </c>
      <c r="D20" s="15" t="s">
        <v>62</v>
      </c>
      <c r="E20" s="7">
        <f t="shared" si="2"/>
        <v>1448.3014331199884</v>
      </c>
      <c r="F20" s="15">
        <f t="shared" si="3"/>
        <v>50496.154465745865</v>
      </c>
    </row>
    <row r="21" spans="1:6" ht="12.75">
      <c r="A21" s="6" t="s">
        <v>23</v>
      </c>
      <c r="B21" s="15">
        <f t="shared" si="0"/>
        <v>31721.691141982694</v>
      </c>
      <c r="C21" s="15">
        <f t="shared" si="1"/>
        <v>92655.20865486347</v>
      </c>
      <c r="D21" s="15" t="s">
        <v>63</v>
      </c>
      <c r="E21" s="7">
        <f t="shared" si="2"/>
        <v>1448.3014331199884</v>
      </c>
      <c r="F21" s="15">
        <f t="shared" si="3"/>
        <v>50496.154465745865</v>
      </c>
    </row>
    <row r="22" spans="1:8" ht="12.75">
      <c r="A22" s="6" t="s">
        <v>24</v>
      </c>
      <c r="B22" s="15">
        <f t="shared" si="0"/>
        <v>34259.42643334131</v>
      </c>
      <c r="C22" s="15">
        <f t="shared" si="1"/>
        <v>107480.04203964163</v>
      </c>
      <c r="D22" s="15" t="s">
        <v>64</v>
      </c>
      <c r="E22" s="7">
        <f t="shared" si="2"/>
        <v>1448.3014331199884</v>
      </c>
      <c r="F22" s="15">
        <f t="shared" si="3"/>
        <v>50496.154465745865</v>
      </c>
      <c r="H22" s="3"/>
    </row>
    <row r="23" spans="1:6" ht="12.75">
      <c r="A23" s="6" t="s">
        <v>25</v>
      </c>
      <c r="B23" s="15">
        <f t="shared" si="0"/>
        <v>37000.18054800861</v>
      </c>
      <c r="C23" s="15">
        <f t="shared" si="1"/>
        <v>124676.8487659843</v>
      </c>
      <c r="D23" s="15" t="s">
        <v>65</v>
      </c>
      <c r="E23" s="7">
        <f t="shared" si="2"/>
        <v>1448.3014331199884</v>
      </c>
      <c r="F23" s="15">
        <f t="shared" si="3"/>
        <v>50496.154465745865</v>
      </c>
    </row>
    <row r="24" spans="1:6" ht="12.75">
      <c r="A24" s="6" t="s">
        <v>26</v>
      </c>
      <c r="B24" s="15">
        <f t="shared" si="0"/>
        <v>39960.1949918493</v>
      </c>
      <c r="C24" s="15">
        <f t="shared" si="1"/>
        <v>144625.1445685418</v>
      </c>
      <c r="D24" s="15" t="s">
        <v>66</v>
      </c>
      <c r="E24" s="7">
        <f t="shared" si="2"/>
        <v>1448.3014331199884</v>
      </c>
      <c r="F24" s="15">
        <f t="shared" si="3"/>
        <v>50496.154465745865</v>
      </c>
    </row>
    <row r="25" spans="1:6" ht="12.75">
      <c r="A25" s="6" t="s">
        <v>27</v>
      </c>
      <c r="B25" s="15">
        <f t="shared" si="0"/>
        <v>43157.01059119724</v>
      </c>
      <c r="C25" s="15">
        <f t="shared" si="1"/>
        <v>167765.16769950849</v>
      </c>
      <c r="D25" s="15" t="s">
        <v>67</v>
      </c>
      <c r="E25" s="7">
        <f t="shared" si="2"/>
        <v>1448.3014331199884</v>
      </c>
      <c r="F25" s="15">
        <f t="shared" si="3"/>
        <v>50496.154465745865</v>
      </c>
    </row>
    <row r="26" spans="1:6" ht="12.75">
      <c r="A26" s="6" t="s">
        <v>28</v>
      </c>
      <c r="B26" s="15">
        <f t="shared" si="0"/>
        <v>46609.57143849302</v>
      </c>
      <c r="C26" s="15">
        <f t="shared" si="1"/>
        <v>194607.59453142984</v>
      </c>
      <c r="D26" s="16" t="s">
        <v>68</v>
      </c>
      <c r="E26" s="9">
        <f t="shared" si="2"/>
        <v>1448.3014331199884</v>
      </c>
      <c r="F26" s="16">
        <f t="shared" si="3"/>
        <v>50496.154465745865</v>
      </c>
    </row>
    <row r="27" spans="1:6" ht="12.75">
      <c r="A27" s="6" t="s">
        <v>29</v>
      </c>
      <c r="B27" s="15">
        <f t="shared" si="0"/>
        <v>50338.33715357246</v>
      </c>
      <c r="C27" s="15">
        <f t="shared" si="1"/>
        <v>225744.80965645862</v>
      </c>
      <c r="D27" s="1"/>
      <c r="E27" s="2"/>
      <c r="F27" s="2"/>
    </row>
    <row r="28" spans="1:6" ht="12.75">
      <c r="A28" s="6" t="s">
        <v>30</v>
      </c>
      <c r="B28" s="15">
        <f t="shared" si="0"/>
        <v>54365.40412585826</v>
      </c>
      <c r="C28" s="15">
        <f t="shared" si="1"/>
        <v>261863.97920149198</v>
      </c>
      <c r="E28" s="24" t="s">
        <v>69</v>
      </c>
      <c r="F28" s="2"/>
    </row>
    <row r="29" spans="1:6" ht="12.75">
      <c r="A29" s="6" t="s">
        <v>31</v>
      </c>
      <c r="B29" s="15">
        <f t="shared" si="0"/>
        <v>58714.63645592692</v>
      </c>
      <c r="C29" s="15">
        <f t="shared" si="1"/>
        <v>303762.2158737307</v>
      </c>
      <c r="E29" s="25" t="s">
        <v>70</v>
      </c>
      <c r="F29" s="2"/>
    </row>
    <row r="30" spans="1:6" ht="12.75">
      <c r="A30" s="6" t="s">
        <v>32</v>
      </c>
      <c r="B30" s="15">
        <f t="shared" si="0"/>
        <v>63411.807372401076</v>
      </c>
      <c r="C30" s="15">
        <f t="shared" si="1"/>
        <v>352364.17041352764</v>
      </c>
      <c r="E30" s="22"/>
      <c r="F30" s="2"/>
    </row>
    <row r="31" spans="1:6" ht="12.75">
      <c r="A31" s="6" t="s">
        <v>33</v>
      </c>
      <c r="B31" s="15">
        <f t="shared" si="0"/>
        <v>68484.75196219316</v>
      </c>
      <c r="C31" s="15">
        <f t="shared" si="1"/>
        <v>408742.43767969206</v>
      </c>
      <c r="E31" s="27">
        <f>SUM(E6/2.5)</f>
        <v>579.3205732479953</v>
      </c>
      <c r="F31" s="2"/>
    </row>
    <row r="32" spans="1:6" ht="12.75">
      <c r="A32" s="6" t="s">
        <v>34</v>
      </c>
      <c r="B32" s="15">
        <f t="shared" si="0"/>
        <v>73963.53211916861</v>
      </c>
      <c r="C32" s="15">
        <f t="shared" si="1"/>
        <v>474141.2277084428</v>
      </c>
      <c r="E32" s="21" t="s">
        <v>72</v>
      </c>
      <c r="F32" s="2"/>
    </row>
    <row r="33" spans="1:6" ht="12.75">
      <c r="A33" s="6" t="s">
        <v>35</v>
      </c>
      <c r="B33" s="15">
        <f t="shared" si="0"/>
        <v>79880.6146887021</v>
      </c>
      <c r="C33" s="15">
        <f t="shared" si="1"/>
        <v>550003.8241417937</v>
      </c>
      <c r="E33" s="22"/>
      <c r="F33" s="2"/>
    </row>
    <row r="34" spans="1:5" ht="12.75">
      <c r="A34" s="6" t="s">
        <v>36</v>
      </c>
      <c r="B34" s="15">
        <f t="shared" si="0"/>
        <v>86271.06386379828</v>
      </c>
      <c r="C34" s="15">
        <f t="shared" si="1"/>
        <v>638004.4360044806</v>
      </c>
      <c r="E34" s="25" t="s">
        <v>74</v>
      </c>
    </row>
    <row r="35" spans="1:5" ht="12.75">
      <c r="A35" s="6" t="s">
        <v>37</v>
      </c>
      <c r="B35" s="15">
        <f t="shared" si="0"/>
        <v>93172.74897290213</v>
      </c>
      <c r="C35" s="15">
        <f t="shared" si="1"/>
        <v>740085.1457651975</v>
      </c>
      <c r="E35" s="1"/>
    </row>
    <row r="36" spans="1:5" ht="12.75">
      <c r="A36" s="6" t="s">
        <v>38</v>
      </c>
      <c r="B36" s="15">
        <f t="shared" si="0"/>
        <v>100626.5688907343</v>
      </c>
      <c r="C36" s="15">
        <f t="shared" si="1"/>
        <v>858498.769087629</v>
      </c>
      <c r="E36" s="24" t="s">
        <v>77</v>
      </c>
    </row>
    <row r="37" spans="1:5" ht="12.75">
      <c r="A37" s="6" t="s">
        <v>39</v>
      </c>
      <c r="B37" s="15">
        <f t="shared" si="0"/>
        <v>108676.69440199304</v>
      </c>
      <c r="C37" s="15">
        <f t="shared" si="1"/>
        <v>995858.5721416497</v>
      </c>
      <c r="E37" s="25" t="s">
        <v>71</v>
      </c>
    </row>
    <row r="38" spans="1:5" ht="12.75">
      <c r="A38" s="6" t="s">
        <v>40</v>
      </c>
      <c r="B38" s="15">
        <f t="shared" si="0"/>
        <v>117370.82995415248</v>
      </c>
      <c r="C38" s="15">
        <f t="shared" si="1"/>
        <v>1155195.9436843137</v>
      </c>
      <c r="E38" s="22"/>
    </row>
    <row r="39" spans="1:5" ht="12.75">
      <c r="A39" s="6" t="s">
        <v>41</v>
      </c>
      <c r="B39" s="15">
        <f t="shared" si="0"/>
        <v>126760.49635048467</v>
      </c>
      <c r="C39" s="15">
        <f t="shared" si="1"/>
        <v>1340027.294673804</v>
      </c>
      <c r="E39" s="20">
        <f>SUM(F6)/2.5</f>
        <v>20198.461786298347</v>
      </c>
    </row>
    <row r="40" spans="1:5" ht="12.75">
      <c r="A40" s="6" t="s">
        <v>42</v>
      </c>
      <c r="B40" s="15">
        <f t="shared" si="0"/>
        <v>136901.33605852345</v>
      </c>
      <c r="C40" s="15">
        <f t="shared" si="1"/>
        <v>1554431.6618216126</v>
      </c>
      <c r="E40" s="21" t="s">
        <v>73</v>
      </c>
    </row>
    <row r="41" spans="1:6" ht="12.75">
      <c r="A41" s="6" t="s">
        <v>43</v>
      </c>
      <c r="B41" s="15">
        <f t="shared" si="0"/>
        <v>147853.44294320533</v>
      </c>
      <c r="C41" s="15">
        <f t="shared" si="1"/>
        <v>1803140.7277130706</v>
      </c>
      <c r="E41" s="22"/>
      <c r="F41" s="2"/>
    </row>
    <row r="42" spans="1:6" ht="12.75">
      <c r="A42" s="6" t="s">
        <v>44</v>
      </c>
      <c r="B42" s="15">
        <f t="shared" si="0"/>
        <v>159681.71837866175</v>
      </c>
      <c r="C42" s="15">
        <f t="shared" si="1"/>
        <v>2091643.244147162</v>
      </c>
      <c r="E42" s="23">
        <v>7500</v>
      </c>
      <c r="F42" s="2"/>
    </row>
    <row r="43" spans="1:6" ht="12.75">
      <c r="A43" s="6" t="s">
        <v>45</v>
      </c>
      <c r="B43" s="15">
        <f t="shared" si="0"/>
        <v>172456.2558489547</v>
      </c>
      <c r="C43" s="15">
        <f t="shared" si="1"/>
        <v>2426306.1632107077</v>
      </c>
      <c r="D43" s="1"/>
      <c r="E43" s="2"/>
      <c r="F43" s="2"/>
    </row>
    <row r="44" spans="1:6" ht="12.75">
      <c r="A44" s="6" t="s">
        <v>46</v>
      </c>
      <c r="B44" s="15">
        <f t="shared" si="0"/>
        <v>186252.75631687106</v>
      </c>
      <c r="C44" s="15">
        <f t="shared" si="1"/>
        <v>2814515.149324421</v>
      </c>
      <c r="D44" s="1"/>
      <c r="E44" s="2"/>
      <c r="F44" s="2"/>
    </row>
    <row r="45" spans="1:6" ht="12.75">
      <c r="A45" s="6" t="s">
        <v>47</v>
      </c>
      <c r="B45" s="15">
        <f t="shared" si="0"/>
        <v>201152.97682222075</v>
      </c>
      <c r="C45" s="15">
        <f t="shared" si="1"/>
        <v>3264837.5732163284</v>
      </c>
      <c r="D45" s="1"/>
      <c r="E45" s="2"/>
      <c r="F45" s="2"/>
    </row>
    <row r="46" spans="1:6" ht="12.75">
      <c r="A46" s="6" t="s">
        <v>48</v>
      </c>
      <c r="B46" s="15">
        <f t="shared" si="0"/>
        <v>217245.2149679984</v>
      </c>
      <c r="C46" s="15">
        <f t="shared" si="1"/>
        <v>3787211.584930941</v>
      </c>
      <c r="D46" s="1"/>
      <c r="E46" s="2"/>
      <c r="F46" s="2"/>
    </row>
    <row r="47" spans="1:6" ht="12.75">
      <c r="A47" s="8" t="s">
        <v>49</v>
      </c>
      <c r="B47" s="16">
        <f t="shared" si="0"/>
        <v>234624.83216543827</v>
      </c>
      <c r="C47" s="16">
        <f t="shared" si="1"/>
        <v>4393165.438519891</v>
      </c>
      <c r="D47" s="1"/>
      <c r="E47" s="2"/>
      <c r="F47" s="2"/>
    </row>
  </sheetData>
  <hyperlinks>
    <hyperlink ref="E8" r:id="rId1" display="http://www.weebly.com/weebly/userHome.php"/>
  </hyperlinks>
  <printOptions/>
  <pageMargins left="0" right="0" top="0" bottom="0" header="0.5" footer="0.5"/>
  <pageSetup horizontalDpi="300" verticalDpi="300" orientation="portrait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Van De Kamp</dc:creator>
  <cp:keywords/>
  <dc:description/>
  <cp:lastModifiedBy>Henk Van De Kamp</cp:lastModifiedBy>
  <cp:lastPrinted>2008-12-31T23:31:15Z</cp:lastPrinted>
  <dcterms:created xsi:type="dcterms:W3CDTF">2008-12-31T22:38:52Z</dcterms:created>
  <dcterms:modified xsi:type="dcterms:W3CDTF">2008-12-31T23:50:26Z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